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codeName="ThisWorkbook" defaultThemeVersion="166925"/>
  <mc:AlternateContent xmlns:mc="http://schemas.openxmlformats.org/markup-compatibility/2006">
    <mc:Choice Requires="x15">
      <x15ac:absPath xmlns:x15ac="http://schemas.microsoft.com/office/spreadsheetml/2010/11/ac" url="C:\Users\Elisabeth Manville\Desktop\"/>
    </mc:Choice>
  </mc:AlternateContent>
  <xr:revisionPtr revIDLastSave="0" documentId="8_{30F61319-1DDA-499B-8BEF-3B05FD9C1A1C}" xr6:coauthVersionLast="45" xr6:coauthVersionMax="45" xr10:uidLastSave="{00000000-0000-0000-0000-000000000000}"/>
  <bookViews>
    <workbookView xWindow="-120" yWindow="-120" windowWidth="29040" windowHeight="15840" xr2:uid="{00000000-000D-0000-FFFF-FFFF00000000}"/>
  </bookViews>
  <sheets>
    <sheet name="Pricing Request" sheetId="4" r:id="rId1"/>
  </sheets>
  <calcPr calcId="191029" calcMode="autoNoTable"/>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7" i="4" l="1"/>
  <c r="E21" i="4"/>
  <c r="E19" i="4" l="1"/>
  <c r="E48" i="4"/>
  <c r="E47" i="4"/>
  <c r="E68" i="4"/>
  <c r="E20" i="4"/>
  <c r="E17" i="4"/>
  <c r="E15" i="4"/>
  <c r="E49" i="4"/>
  <c r="E35" i="4"/>
  <c r="E46" i="4"/>
  <c r="E74" i="4"/>
  <c r="E73" i="4"/>
  <c r="E70" i="4"/>
  <c r="E69" i="4"/>
  <c r="E67" i="4"/>
  <c r="E66" i="4"/>
  <c r="E65" i="4"/>
  <c r="E64" i="4"/>
  <c r="C22" i="4"/>
  <c r="D23" i="4"/>
  <c r="E23" i="4" s="1"/>
  <c r="E12" i="4"/>
  <c r="E11" i="4"/>
  <c r="E30" i="4"/>
  <c r="D62" i="4"/>
  <c r="E61" i="4"/>
  <c r="E60" i="4"/>
  <c r="E59" i="4"/>
  <c r="E58" i="4"/>
  <c r="E57" i="4"/>
  <c r="E56" i="4"/>
  <c r="E55" i="4"/>
  <c r="E54" i="4"/>
  <c r="E53" i="4"/>
  <c r="E50" i="4"/>
  <c r="E45" i="4"/>
  <c r="E44" i="4"/>
  <c r="D40" i="4"/>
  <c r="D41" i="4" s="1"/>
  <c r="C40" i="4"/>
  <c r="C41" i="4" s="1"/>
  <c r="C62" i="4" s="1"/>
  <c r="E39" i="4"/>
  <c r="E38" i="4"/>
  <c r="E37" i="4"/>
  <c r="E36" i="4"/>
  <c r="E34" i="4"/>
  <c r="E31" i="4"/>
  <c r="E26" i="4"/>
  <c r="E18" i="4"/>
  <c r="E16" i="4"/>
  <c r="E14" i="4"/>
  <c r="E13" i="4"/>
  <c r="E40" i="4" l="1"/>
  <c r="E41" i="4" s="1"/>
  <c r="E62" i="4" s="1"/>
</calcChain>
</file>

<file path=xl/sharedStrings.xml><?xml version="1.0" encoding="utf-8"?>
<sst xmlns="http://schemas.openxmlformats.org/spreadsheetml/2006/main" count="114" uniqueCount="102">
  <si>
    <t>COD Year</t>
  </si>
  <si>
    <t>Project Name</t>
  </si>
  <si>
    <t>User Input</t>
  </si>
  <si>
    <t>Default Assumption</t>
  </si>
  <si>
    <t>Year 1 Production Factor (kWh/kW)</t>
  </si>
  <si>
    <t>All-in EPC Build Costs ($/W)</t>
  </si>
  <si>
    <t>Project Interconnection Costs  ($/W)</t>
  </si>
  <si>
    <t>Utility-required Interconnection Costs ($/W)</t>
  </si>
  <si>
    <t>Up-front Land Costs ($/W)</t>
  </si>
  <si>
    <t>Other ($/W)</t>
  </si>
  <si>
    <t>Model Input</t>
  </si>
  <si>
    <t>Project Type</t>
  </si>
  <si>
    <t>Rooftop</t>
  </si>
  <si>
    <t>Ground Mount - Fixed</t>
  </si>
  <si>
    <t>Ground Mount - Single-axis tracker</t>
  </si>
  <si>
    <t>Ground Mount - Dual-axis tracker</t>
  </si>
  <si>
    <t>NRS will include any fees we will charge or financing-related costs separately</t>
  </si>
  <si>
    <t>Offtake Term (Years)</t>
  </si>
  <si>
    <t>Offtake Escalator</t>
  </si>
  <si>
    <t>Note, if you want this as an output, type "SOLVE"</t>
  </si>
  <si>
    <t>Project RECs</t>
  </si>
  <si>
    <t>Stay with Owner</t>
  </si>
  <si>
    <t>Upon termination of PPA</t>
  </si>
  <si>
    <t>Examples include "Upon termination of PPA" or a fixed number of years (with or without a unilateral option to extend)</t>
  </si>
  <si>
    <t>Property Taxes - PILOT or use county rates?</t>
  </si>
  <si>
    <t>PILOT</t>
  </si>
  <si>
    <t>If PILOT</t>
  </si>
  <si>
    <t>Annual $/MW</t>
  </si>
  <si>
    <t>If County Rates</t>
  </si>
  <si>
    <t>Tax Rate (Mills)</t>
  </si>
  <si>
    <t>% Annual Abatement on Property Costs, if any</t>
  </si>
  <si>
    <t>Resulting Estimate Annual Property Tax</t>
  </si>
  <si>
    <t>Project Size (kWdc)</t>
  </si>
  <si>
    <t>Estimated Total Build Costs ($/W)</t>
  </si>
  <si>
    <t>Estimated Total Build Costs ($)</t>
  </si>
  <si>
    <t>[TBD]</t>
  </si>
  <si>
    <t>Offtake ALWAYS assumed to be for full production ("take or pay") unless explicitly stated elsewhere</t>
  </si>
  <si>
    <t>Offtaker Creditworthiness</t>
  </si>
  <si>
    <t>Assume Creditworthy</t>
  </si>
  <si>
    <t>Any known unique insurance requirements (e.g., flood zone, hurricane zone, etc)?</t>
  </si>
  <si>
    <t>No</t>
  </si>
  <si>
    <t>If yes, please list it here</t>
  </si>
  <si>
    <t>N/A</t>
  </si>
  <si>
    <t>Project Information</t>
  </si>
  <si>
    <t>Module / Production Information</t>
  </si>
  <si>
    <t>Budget Information</t>
  </si>
  <si>
    <t>Revenue Information</t>
  </si>
  <si>
    <t>Operating Expense Information</t>
  </si>
  <si>
    <t>NRS Notes</t>
  </si>
  <si>
    <t>Developer / EPC Notes</t>
  </si>
  <si>
    <t>Land Options</t>
  </si>
  <si>
    <t>Purchase</t>
  </si>
  <si>
    <t>Lease</t>
  </si>
  <si>
    <t>Note if this is for purchase or prepaid lease payment</t>
  </si>
  <si>
    <t>If land lease, Land Costs - $/Yr</t>
  </si>
  <si>
    <t>If land lease, when do the land rights expire?</t>
  </si>
  <si>
    <t>All outputs from these pricing requests assumes offtaker will have investment grade credit.  Discuss with NRS if we should use a different assumption.</t>
  </si>
  <si>
    <t>If no costs, list "Lease"</t>
  </si>
  <si>
    <t>Land - Purchase or lease?</t>
  </si>
  <si>
    <t xml:space="preserve">These can add unexpected costs to operations and while aren't common, may be material if they exist.  </t>
  </si>
  <si>
    <t>Anticipated COD</t>
  </si>
  <si>
    <t>All on Bloomberg "Bankability" List</t>
  </si>
  <si>
    <t>Equipment Selection (All bankable or not)</t>
  </si>
  <si>
    <t>Developer</t>
  </si>
  <si>
    <t>EPC Contractor Name</t>
  </si>
  <si>
    <t>Only list if known</t>
  </si>
  <si>
    <t>COD Quarter</t>
  </si>
  <si>
    <t>Atypical Annual Operating Expense 1 - Name</t>
  </si>
  <si>
    <t>Other OpEx #1</t>
  </si>
  <si>
    <t>$/yr</t>
  </si>
  <si>
    <t>Atypical Annual Operating Expense 2 - Name</t>
  </si>
  <si>
    <t>Other OpEx #2</t>
  </si>
  <si>
    <t>Offtaker/Host Information (If Applicable)</t>
  </si>
  <si>
    <t>Offtaker/Host - Current Power Price ($/kWh)</t>
  </si>
  <si>
    <t>Includes all costs which would be avoided with buying this power (e.g., if behind the meter, include T&amp;D charges)</t>
  </si>
  <si>
    <t>Offtaker/Host - Assumed price escalator</t>
  </si>
  <si>
    <t>Offtake Type</t>
  </si>
  <si>
    <t>PPA</t>
  </si>
  <si>
    <t>[If PPA] Offtake Price - Year 1 ($/kWh)</t>
  </si>
  <si>
    <t>[If Lease] Offtake Price - Year 1 ($/yr)</t>
  </si>
  <si>
    <t>Additional Expected Developer Fee</t>
  </si>
  <si>
    <t xml:space="preserve">Only include if premium not already baked into the EPC quote. </t>
  </si>
  <si>
    <t xml:space="preserve">If Lease, is Offtaker Tax-Exempt? </t>
  </si>
  <si>
    <t>Project Location (City or County)</t>
  </si>
  <si>
    <t>Project Location (State)</t>
  </si>
  <si>
    <t>Offtaker Name</t>
  </si>
  <si>
    <t>Offtaker Type</t>
  </si>
  <si>
    <t>Corporate, governmental entity, private school, etc.</t>
  </si>
  <si>
    <t>Anticipate NTP</t>
  </si>
  <si>
    <t>List any known environmental or site specific issues.</t>
  </si>
  <si>
    <t>None</t>
  </si>
  <si>
    <t>Note - this is assumed to include all sales/use taxes, fencing, civil work, metering equipment, and any and all development related costs included (civil designs, SWPPP, other permits) etc.   
If you want this as an output, be sure to enter in PPA details and list "SOLVE" here</t>
  </si>
  <si>
    <t>Target Acquisition Date</t>
  </si>
  <si>
    <t>Note "COD" implies it'd be transferred just before the project is placed in service for ITC tax purposes</t>
  </si>
  <si>
    <t>NTP</t>
  </si>
  <si>
    <t>Carport</t>
  </si>
  <si>
    <t># of Separate Sites</t>
  </si>
  <si>
    <t>If more than one, please describe make-up of sites and structures (approximate sizes of each site, split of carport vs. roof, etc)</t>
  </si>
  <si>
    <t>Please explain a bit about the site -- e.g., flat roof, hilly land, new roof, etc.</t>
  </si>
  <si>
    <t>Site Detail</t>
  </si>
  <si>
    <r>
      <rPr>
        <b/>
        <i/>
        <u/>
        <sz val="14"/>
        <color theme="1"/>
        <rFont val="Calibri"/>
        <family val="2"/>
      </rPr>
      <t>Instructions:</t>
    </r>
    <r>
      <rPr>
        <b/>
        <i/>
        <sz val="13"/>
        <color theme="1"/>
        <rFont val="Calibri"/>
        <family val="2"/>
      </rPr>
      <t xml:space="preserve">
- User to fill in all beige highlighted cells to best of their ability.  If an item is unknown, leave it blank and we'll use the default assumption.
- For structures that don't fit within these parameters (e.g., lease, prepaid PPA, step-up in PPA rates, etc), please fill in all other fields and mention those details via email when submitting this form.
Contact Jeff Schaner with questions (jschaner@4sfg.com; 513-484-2105).</t>
    </r>
  </si>
  <si>
    <t>Confidential Pricing Request Form - Solve for a PPA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</si>
</sst>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 #,##0.000_);_(* \(#,##0.000\);_(* &quot;-&quot;??_);_(@_)"/>
    <numFmt numFmtId="166" formatCode="_(&quot;$&quot;* #,##0_);_(&quot;$&quot;* \(#,##0\);_(&quot;$&quot;* &quot;-&quot;??_);_(@_)"/>
  </numFmts>
  <fonts count="12" x14ac:knownFonts="1">
    <font>
      <sz val="11"/>
      <color theme="1"/>
      <name val="Calibri"/>
      <family val="2"/>
      <scheme val="minor"/>
    </font>
    <font>
      <sz val="11"/>
      <color theme="1"/>
      <name val="Calibri"/>
      <family val="2"/>
      <scheme val="minor"/>
    </font>
    <font>
      <b/>
      <u/>
      <sz val="11"/>
      <color theme="1"/>
      <name val="Calibri"/>
      <family val="2"/>
      <scheme val="minor"/>
    </font>
    <font>
      <sz val="11"/>
      <color rgb="FF0070C0"/>
      <name val="Calibri"/>
      <family val="2"/>
      <scheme val="minor"/>
    </font>
    <font>
      <b/>
      <u/>
      <sz val="11"/>
      <color theme="0"/>
      <name val="Calibri"/>
      <family val="2"/>
      <scheme val="minor"/>
    </font>
    <font>
      <u/>
      <sz val="11"/>
      <color theme="1"/>
      <name val="Calibri"/>
      <family val="2"/>
      <scheme val="minor"/>
    </font>
    <font>
      <i/>
      <sz val="11"/>
      <color theme="1"/>
      <name val="Calibri"/>
      <family val="2"/>
      <scheme val="minor"/>
    </font>
    <font>
      <b/>
      <i/>
      <sz val="14"/>
      <color theme="1"/>
      <name val="Calibri"/>
      <family val="2"/>
    </font>
    <font>
      <i/>
      <sz val="14"/>
      <color theme="1"/>
      <name val="Calibri"/>
      <family val="2"/>
      <scheme val="minor"/>
    </font>
    <font>
      <b/>
      <i/>
      <sz val="20"/>
      <color theme="9" tint="-0.249977111117893"/>
      <name val="Calibri"/>
      <family val="2"/>
    </font>
    <font>
      <b/>
      <i/>
      <sz val="13"/>
      <color theme="1"/>
      <name val="Calibri"/>
      <family val="2"/>
    </font>
    <font>
      <b/>
      <i/>
      <u/>
      <sz val="14"/>
      <color theme="1"/>
      <name val="Calibri"/>
      <family val="2"/>
    </font>
  </fonts>
  <fills count="4">
    <fill>
      <patternFill patternType="none"/>
    </fill>
    <fill>
      <patternFill patternType="gray125"/>
    </fill>
    <fill>
      <patternFill patternType="solid">
        <fgColor theme="7" tint="0.79998168889431442"/>
        <bgColor indexed="64"/>
      </patternFill>
    </fill>
    <fill>
      <patternFill patternType="solid">
        <fgColor theme="9"/>
        <bgColor indexed="64"/>
      </patternFill>
    </fill>
  </fills>
  <borders count="31">
    <border>
      <left/>
      <right/>
      <top/>
      <bottom/>
      <diagonal/>
    </border>
    <border>
      <left style="medium">
        <color indexed="64"/>
      </left>
      <right/>
      <top/>
      <bottom/>
      <diagonal/>
    </border>
    <border>
      <left/>
      <right style="medium">
        <color indexed="64"/>
      </right>
      <top/>
      <bottom/>
      <diagonal/>
    </border>
    <border>
      <left/>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right style="thin">
        <color indexed="64"/>
      </right>
      <top style="hair">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8">
    <xf numFmtId="0" fontId="0" fillId="0" borderId="0" xfId="0"/>
    <xf numFmtId="0" fontId="2" fillId="0" borderId="0" xfId="0" applyFont="1"/>
    <xf numFmtId="0" fontId="2" fillId="0" borderId="0" xfId="0" applyFont="1" applyAlignment="1">
      <alignment wrapText="1"/>
    </xf>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10" fontId="0" fillId="0" borderId="0" xfId="0" applyNumberFormat="1" applyAlignment="1">
      <alignment vertical="center"/>
    </xf>
    <xf numFmtId="43" fontId="0" fillId="0" borderId="3" xfId="1" applyFont="1" applyBorder="1" applyAlignment="1">
      <alignment vertical="center"/>
    </xf>
    <xf numFmtId="164" fontId="0" fillId="0" borderId="3" xfId="0" applyNumberFormat="1" applyBorder="1" applyAlignment="1">
      <alignment vertical="center"/>
    </xf>
    <xf numFmtId="0" fontId="4" fillId="3" borderId="6" xfId="0" applyFont="1" applyFill="1" applyBorder="1" applyAlignment="1">
      <alignment vertical="center"/>
    </xf>
    <xf numFmtId="0" fontId="4" fillId="3" borderId="7" xfId="0" applyFont="1" applyFill="1" applyBorder="1"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0" fillId="0" borderId="4" xfId="0" applyBorder="1" applyAlignment="1">
      <alignment vertical="center" wrapText="1"/>
    </xf>
    <xf numFmtId="164" fontId="0" fillId="0" borderId="9" xfId="1" applyNumberFormat="1" applyFont="1" applyBorder="1" applyAlignment="1">
      <alignment vertical="center"/>
    </xf>
    <xf numFmtId="0" fontId="4" fillId="3" borderId="6" xfId="0" applyFont="1" applyFill="1" applyBorder="1" applyAlignment="1">
      <alignment vertical="center" wrapText="1"/>
    </xf>
    <xf numFmtId="0" fontId="0" fillId="0" borderId="0" xfId="0" applyBorder="1" applyAlignment="1">
      <alignment wrapText="1"/>
    </xf>
    <xf numFmtId="0" fontId="4" fillId="3" borderId="5" xfId="0" applyFont="1" applyFill="1" applyBorder="1" applyAlignment="1">
      <alignment vertical="center" wrapText="1"/>
    </xf>
    <xf numFmtId="0" fontId="0" fillId="0" borderId="1" xfId="0" applyBorder="1" applyAlignment="1">
      <alignment vertical="center" wrapText="1"/>
    </xf>
    <xf numFmtId="0" fontId="0" fillId="0" borderId="12" xfId="0" applyBorder="1" applyAlignment="1">
      <alignment horizontal="left" vertical="center" wrapText="1"/>
    </xf>
    <xf numFmtId="0" fontId="0" fillId="0" borderId="8" xfId="0" applyBorder="1" applyAlignment="1">
      <alignment horizontal="left" vertical="center" wrapText="1"/>
    </xf>
    <xf numFmtId="0" fontId="0" fillId="0" borderId="13" xfId="0" applyBorder="1" applyAlignment="1">
      <alignment vertical="center" wrapText="1"/>
    </xf>
    <xf numFmtId="0" fontId="3" fillId="2" borderId="14" xfId="0" applyFont="1" applyFill="1" applyBorder="1" applyAlignment="1" applyProtection="1">
      <alignment horizontal="right" vertical="center"/>
      <protection locked="0"/>
    </xf>
    <xf numFmtId="0" fontId="0" fillId="0" borderId="14" xfId="0" applyBorder="1" applyAlignment="1">
      <alignment horizontal="right" vertical="center"/>
    </xf>
    <xf numFmtId="0" fontId="3" fillId="2" borderId="17" xfId="0" applyFont="1" applyFill="1" applyBorder="1" applyAlignment="1" applyProtection="1">
      <alignment horizontal="right" vertical="center"/>
      <protection locked="0"/>
    </xf>
    <xf numFmtId="0" fontId="0" fillId="0" borderId="17" xfId="0" applyBorder="1" applyAlignment="1">
      <alignment horizontal="right" vertical="center"/>
    </xf>
    <xf numFmtId="0" fontId="0" fillId="0" borderId="19" xfId="0" applyBorder="1" applyAlignment="1">
      <alignment vertical="center" wrapText="1"/>
    </xf>
    <xf numFmtId="164" fontId="3" fillId="2" borderId="20" xfId="1" applyNumberFormat="1" applyFont="1" applyFill="1" applyBorder="1" applyAlignment="1" applyProtection="1">
      <alignment vertical="center"/>
      <protection locked="0"/>
    </xf>
    <xf numFmtId="164" fontId="0" fillId="0" borderId="20" xfId="1" applyNumberFormat="1" applyFont="1" applyBorder="1" applyAlignment="1">
      <alignment vertical="center"/>
    </xf>
    <xf numFmtId="0" fontId="3" fillId="2" borderId="20" xfId="0" applyFont="1" applyFill="1" applyBorder="1" applyAlignment="1" applyProtection="1">
      <alignment horizontal="right" vertical="center"/>
      <protection locked="0"/>
    </xf>
    <xf numFmtId="0" fontId="0" fillId="0" borderId="20" xfId="0" applyBorder="1" applyAlignment="1">
      <alignment horizontal="right" vertical="center"/>
    </xf>
    <xf numFmtId="0" fontId="3" fillId="2" borderId="20" xfId="0" applyFont="1" applyFill="1" applyBorder="1" applyAlignment="1" applyProtection="1">
      <alignment vertical="center"/>
      <protection locked="0"/>
    </xf>
    <xf numFmtId="0" fontId="0" fillId="0" borderId="20" xfId="0" applyBorder="1" applyAlignment="1">
      <alignment vertical="center"/>
    </xf>
    <xf numFmtId="9" fontId="3" fillId="2" borderId="23" xfId="0" applyNumberFormat="1" applyFont="1" applyFill="1" applyBorder="1" applyAlignment="1" applyProtection="1">
      <alignment vertical="center"/>
      <protection locked="0"/>
    </xf>
    <xf numFmtId="9" fontId="0" fillId="0" borderId="23" xfId="0" applyNumberFormat="1" applyBorder="1" applyAlignment="1">
      <alignment vertical="center"/>
    </xf>
    <xf numFmtId="164" fontId="3" fillId="2" borderId="14" xfId="1" applyNumberFormat="1" applyFont="1" applyFill="1" applyBorder="1" applyAlignment="1" applyProtection="1">
      <alignment vertical="center"/>
      <protection locked="0"/>
    </xf>
    <xf numFmtId="164" fontId="0" fillId="0" borderId="14" xfId="1" applyNumberFormat="1" applyFont="1" applyBorder="1" applyAlignment="1">
      <alignment vertical="center"/>
    </xf>
    <xf numFmtId="10" fontId="3" fillId="2" borderId="20" xfId="0" applyNumberFormat="1" applyFont="1" applyFill="1" applyBorder="1" applyAlignment="1" applyProtection="1">
      <alignment vertical="center"/>
      <protection locked="0"/>
    </xf>
    <xf numFmtId="10" fontId="0" fillId="0" borderId="20" xfId="0" applyNumberFormat="1" applyBorder="1" applyAlignment="1">
      <alignment vertical="center"/>
    </xf>
    <xf numFmtId="0" fontId="0" fillId="0" borderId="16" xfId="0" applyBorder="1" applyAlignment="1">
      <alignment vertical="center" wrapText="1"/>
    </xf>
    <xf numFmtId="43" fontId="0" fillId="0" borderId="14" xfId="1" applyFont="1" applyBorder="1" applyAlignment="1">
      <alignment vertical="center"/>
    </xf>
    <xf numFmtId="43" fontId="3" fillId="2" borderId="20" xfId="1" applyFont="1" applyFill="1" applyBorder="1" applyAlignment="1" applyProtection="1">
      <alignment vertical="center"/>
      <protection locked="0"/>
    </xf>
    <xf numFmtId="43" fontId="0" fillId="0" borderId="20" xfId="1" applyFont="1" applyBorder="1" applyAlignment="1">
      <alignment vertical="center"/>
    </xf>
    <xf numFmtId="0" fontId="0" fillId="0" borderId="22" xfId="0" applyBorder="1" applyAlignment="1">
      <alignment vertical="center" wrapText="1"/>
    </xf>
    <xf numFmtId="43" fontId="3" fillId="2" borderId="23" xfId="1" applyFont="1" applyFill="1" applyBorder="1" applyAlignment="1" applyProtection="1">
      <alignment vertical="center"/>
      <protection locked="0"/>
    </xf>
    <xf numFmtId="43" fontId="0" fillId="0" borderId="23" xfId="1" applyFont="1" applyBorder="1" applyAlignment="1">
      <alignment vertical="center"/>
    </xf>
    <xf numFmtId="0" fontId="0" fillId="0" borderId="17" xfId="0" applyBorder="1" applyAlignment="1">
      <alignment vertical="center"/>
    </xf>
    <xf numFmtId="0" fontId="0" fillId="0" borderId="26"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30" xfId="0" applyBorder="1" applyAlignment="1">
      <alignment vertical="center" wrapText="1"/>
    </xf>
    <xf numFmtId="0" fontId="0" fillId="0" borderId="11" xfId="0" applyBorder="1" applyAlignment="1">
      <alignment vertical="center" wrapText="1"/>
    </xf>
    <xf numFmtId="0" fontId="0" fillId="0" borderId="29" xfId="0" applyBorder="1" applyAlignment="1">
      <alignment vertical="center" wrapText="1"/>
    </xf>
    <xf numFmtId="43" fontId="3" fillId="2" borderId="14" xfId="1" applyFont="1" applyFill="1" applyBorder="1" applyAlignment="1" applyProtection="1">
      <alignment horizontal="right" vertical="center"/>
      <protection locked="0"/>
    </xf>
    <xf numFmtId="43" fontId="0" fillId="0" borderId="14" xfId="1" applyFont="1" applyBorder="1" applyAlignment="1">
      <alignment horizontal="right" vertical="center"/>
    </xf>
    <xf numFmtId="164" fontId="0" fillId="0" borderId="17" xfId="1" applyNumberFormat="1" applyFont="1" applyBorder="1" applyAlignment="1">
      <alignment vertical="center"/>
    </xf>
    <xf numFmtId="0" fontId="0" fillId="0" borderId="0" xfId="0" applyFont="1"/>
    <xf numFmtId="0" fontId="5" fillId="0" borderId="19" xfId="0" applyFont="1" applyBorder="1" applyAlignment="1">
      <alignment horizontal="left" vertical="center" wrapText="1"/>
    </xf>
    <xf numFmtId="0" fontId="0" fillId="0" borderId="19" xfId="0" applyBorder="1" applyAlignment="1">
      <alignment horizontal="left" vertical="center" wrapText="1" indent="1"/>
    </xf>
    <xf numFmtId="0" fontId="0" fillId="0" borderId="22" xfId="0" applyBorder="1" applyAlignment="1">
      <alignment horizontal="left" vertical="center" wrapText="1" indent="1"/>
    </xf>
    <xf numFmtId="0" fontId="6" fillId="0" borderId="16" xfId="0" applyFont="1" applyBorder="1" applyAlignment="1">
      <alignment horizontal="left" vertical="center" wrapText="1" indent="1"/>
    </xf>
    <xf numFmtId="14" fontId="0" fillId="0" borderId="20" xfId="0" applyNumberFormat="1" applyBorder="1" applyAlignment="1">
      <alignment horizontal="right" vertical="center"/>
    </xf>
    <xf numFmtId="14" fontId="3" fillId="2" borderId="20" xfId="0" applyNumberFormat="1" applyFont="1" applyFill="1" applyBorder="1" applyAlignment="1" applyProtection="1">
      <alignment horizontal="right" vertical="center"/>
      <protection locked="0"/>
    </xf>
    <xf numFmtId="0" fontId="3" fillId="2" borderId="15" xfId="0" applyFont="1" applyFill="1" applyBorder="1" applyAlignment="1" applyProtection="1">
      <alignment vertical="center" wrapText="1"/>
      <protection locked="0"/>
    </xf>
    <xf numFmtId="0" fontId="3" fillId="2" borderId="21" xfId="0" applyFont="1" applyFill="1" applyBorder="1" applyAlignment="1" applyProtection="1">
      <alignment vertical="center" wrapText="1"/>
      <protection locked="0"/>
    </xf>
    <xf numFmtId="0" fontId="3" fillId="2" borderId="18" xfId="0" applyFont="1" applyFill="1" applyBorder="1" applyAlignment="1" applyProtection="1">
      <alignment vertical="center" wrapText="1"/>
      <protection locked="0"/>
    </xf>
    <xf numFmtId="0" fontId="3" fillId="2" borderId="24" xfId="0" applyFont="1" applyFill="1" applyBorder="1" applyAlignment="1" applyProtection="1">
      <alignment vertical="center" wrapText="1"/>
      <protection locked="0"/>
    </xf>
    <xf numFmtId="0" fontId="3" fillId="2" borderId="25" xfId="0" applyFont="1" applyFill="1" applyBorder="1" applyAlignment="1" applyProtection="1">
      <alignment vertical="center" wrapText="1"/>
      <protection locked="0"/>
    </xf>
    <xf numFmtId="0" fontId="3" fillId="2" borderId="10" xfId="0" applyFont="1" applyFill="1" applyBorder="1" applyAlignment="1" applyProtection="1">
      <alignment vertical="center" wrapText="1"/>
      <protection locked="0"/>
    </xf>
    <xf numFmtId="0" fontId="3" fillId="2" borderId="2" xfId="0" applyFont="1" applyFill="1" applyBorder="1" applyAlignment="1" applyProtection="1">
      <alignment vertical="center" wrapText="1"/>
      <protection locked="0"/>
    </xf>
    <xf numFmtId="164" fontId="3" fillId="2" borderId="23" xfId="1" applyNumberFormat="1" applyFont="1" applyFill="1" applyBorder="1" applyAlignment="1" applyProtection="1">
      <alignment vertical="center"/>
      <protection locked="0"/>
    </xf>
    <xf numFmtId="164" fontId="0" fillId="0" borderId="23" xfId="1" applyNumberFormat="1" applyFont="1" applyBorder="1" applyAlignment="1">
      <alignment vertical="center"/>
    </xf>
    <xf numFmtId="164" fontId="0" fillId="0" borderId="17" xfId="1" applyNumberFormat="1" applyFont="1" applyBorder="1" applyAlignment="1">
      <alignment horizontal="right" vertical="center"/>
    </xf>
    <xf numFmtId="164" fontId="3" fillId="2" borderId="17" xfId="1" applyNumberFormat="1" applyFont="1" applyFill="1" applyBorder="1" applyAlignment="1" applyProtection="1">
      <alignment horizontal="right" vertical="center"/>
      <protection locked="0"/>
    </xf>
    <xf numFmtId="0" fontId="0" fillId="2" borderId="21" xfId="0" applyFill="1" applyBorder="1" applyAlignment="1" applyProtection="1">
      <alignment vertical="center" wrapText="1"/>
      <protection locked="0"/>
    </xf>
    <xf numFmtId="0" fontId="0" fillId="0" borderId="19" xfId="0" applyBorder="1" applyAlignment="1">
      <alignment horizontal="left" vertical="center" wrapText="1" indent="2"/>
    </xf>
    <xf numFmtId="164" fontId="0" fillId="0" borderId="20" xfId="1" applyNumberFormat="1" applyFont="1" applyBorder="1" applyAlignment="1">
      <alignment horizontal="right" vertical="center"/>
    </xf>
    <xf numFmtId="0" fontId="4" fillId="3" borderId="5" xfId="0" applyFont="1" applyFill="1" applyBorder="1" applyAlignment="1">
      <alignment vertical="center"/>
    </xf>
    <xf numFmtId="165" fontId="0" fillId="0" borderId="14" xfId="1" applyNumberFormat="1" applyFont="1" applyBorder="1" applyAlignment="1">
      <alignment vertical="center"/>
    </xf>
    <xf numFmtId="0" fontId="0" fillId="2" borderId="15" xfId="0" applyFill="1" applyBorder="1" applyAlignment="1" applyProtection="1">
      <alignment vertical="center" wrapText="1"/>
      <protection locked="0"/>
    </xf>
    <xf numFmtId="10" fontId="3" fillId="2" borderId="17" xfId="0" applyNumberFormat="1" applyFont="1" applyFill="1" applyBorder="1" applyAlignment="1" applyProtection="1">
      <alignment vertical="center"/>
      <protection locked="0"/>
    </xf>
    <xf numFmtId="10" fontId="0" fillId="0" borderId="17" xfId="0" applyNumberFormat="1" applyBorder="1" applyAlignment="1">
      <alignment vertical="center"/>
    </xf>
    <xf numFmtId="0" fontId="0" fillId="2" borderId="18" xfId="0" applyFill="1" applyBorder="1" applyAlignment="1" applyProtection="1">
      <alignment vertical="center" wrapText="1"/>
      <protection locked="0"/>
    </xf>
    <xf numFmtId="10" fontId="3" fillId="2" borderId="20" xfId="0" applyNumberFormat="1" applyFont="1" applyFill="1" applyBorder="1" applyAlignment="1" applyProtection="1">
      <alignment horizontal="right" vertical="center"/>
      <protection locked="0"/>
    </xf>
    <xf numFmtId="10" fontId="0" fillId="0" borderId="20" xfId="0" applyNumberFormat="1" applyBorder="1" applyAlignment="1">
      <alignment horizontal="right" vertical="center"/>
    </xf>
    <xf numFmtId="44" fontId="3" fillId="2" borderId="20" xfId="2" applyFont="1" applyFill="1" applyBorder="1" applyAlignment="1" applyProtection="1">
      <alignment horizontal="right" vertical="center"/>
      <protection locked="0"/>
    </xf>
    <xf numFmtId="166" fontId="3" fillId="2" borderId="23" xfId="2" applyNumberFormat="1" applyFont="1" applyFill="1" applyBorder="1" applyAlignment="1" applyProtection="1">
      <alignment horizontal="right" vertical="center"/>
      <protection locked="0"/>
    </xf>
    <xf numFmtId="0" fontId="0" fillId="0" borderId="23" xfId="0" applyBorder="1" applyAlignment="1">
      <alignment horizontal="right" vertical="center"/>
    </xf>
    <xf numFmtId="0" fontId="0" fillId="2" borderId="24" xfId="0" applyFill="1" applyBorder="1" applyAlignment="1" applyProtection="1">
      <alignment vertical="center" wrapText="1"/>
      <protection locked="0"/>
    </xf>
    <xf numFmtId="0" fontId="0" fillId="0" borderId="20" xfId="0" applyFont="1" applyFill="1" applyBorder="1" applyAlignment="1">
      <alignment horizontal="right" vertical="center"/>
    </xf>
    <xf numFmtId="44" fontId="1" fillId="0" borderId="20" xfId="2" applyFont="1" applyFill="1" applyBorder="1" applyAlignment="1" applyProtection="1">
      <alignment horizontal="right" vertical="center"/>
      <protection locked="0"/>
    </xf>
    <xf numFmtId="166" fontId="1" fillId="0" borderId="23" xfId="2" applyNumberFormat="1" applyFont="1" applyFill="1" applyBorder="1" applyAlignment="1" applyProtection="1">
      <alignment horizontal="right" vertical="center"/>
      <protection locked="0"/>
    </xf>
    <xf numFmtId="0" fontId="0" fillId="0" borderId="19" xfId="0" applyBorder="1" applyAlignment="1">
      <alignment horizontal="left" vertical="center" wrapText="1"/>
    </xf>
    <xf numFmtId="165" fontId="3" fillId="2" borderId="14" xfId="1" applyNumberFormat="1" applyFont="1" applyFill="1" applyBorder="1" applyAlignment="1" applyProtection="1">
      <alignment vertical="center"/>
      <protection locked="0"/>
    </xf>
    <xf numFmtId="0" fontId="9" fillId="2" borderId="0" xfId="0" applyFont="1" applyFill="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left" vertical="center" wrapText="1"/>
    </xf>
    <xf numFmtId="0" fontId="8" fillId="2" borderId="0" xfId="0" applyFont="1" applyFill="1" applyAlignment="1">
      <alignment horizontal="lef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P92"/>
  <sheetViews>
    <sheetView showGridLines="0" tabSelected="1" zoomScale="85" zoomScaleNormal="85" workbookViewId="0">
      <selection activeCell="C37" sqref="C37"/>
    </sheetView>
  </sheetViews>
  <sheetFormatPr defaultRowHeight="15" x14ac:dyDescent="0.25"/>
  <cols>
    <col min="1" max="1" width="1.5703125" customWidth="1"/>
    <col min="2" max="2" width="43.42578125" style="3" customWidth="1"/>
    <col min="3" max="3" width="31" customWidth="1"/>
    <col min="4" max="4" width="35.42578125" hidden="1" customWidth="1"/>
    <col min="5" max="5" width="34" hidden="1" customWidth="1"/>
    <col min="6" max="6" width="3" hidden="1" customWidth="1"/>
    <col min="7" max="7" width="71" style="3" hidden="1" customWidth="1"/>
    <col min="8" max="8" width="59.42578125" style="3" customWidth="1"/>
    <col min="15" max="15" width="8.7109375" customWidth="1"/>
    <col min="16" max="16" width="24.42578125" hidden="1" customWidth="1"/>
  </cols>
  <sheetData>
    <row r="1" spans="2:16" ht="24.75" customHeight="1" x14ac:dyDescent="0.25">
      <c r="B1" s="94" t="s">
        <v>101</v>
      </c>
      <c r="C1" s="95"/>
      <c r="D1" s="95"/>
      <c r="E1" s="95"/>
      <c r="F1" s="95"/>
      <c r="G1" s="95"/>
      <c r="H1" s="95"/>
    </row>
    <row r="2" spans="2:16" x14ac:dyDescent="0.25">
      <c r="B2" s="96" t="s">
        <v>100</v>
      </c>
      <c r="C2" s="97"/>
      <c r="D2" s="97"/>
      <c r="E2" s="97"/>
      <c r="F2" s="97"/>
      <c r="G2" s="97"/>
      <c r="H2" s="97"/>
    </row>
    <row r="3" spans="2:16" x14ac:dyDescent="0.25">
      <c r="B3" s="97"/>
      <c r="C3" s="97"/>
      <c r="D3" s="97"/>
      <c r="E3" s="97"/>
      <c r="F3" s="97"/>
      <c r="G3" s="97"/>
      <c r="H3" s="97"/>
    </row>
    <row r="4" spans="2:16" x14ac:dyDescent="0.25">
      <c r="B4" s="97"/>
      <c r="C4" s="97"/>
      <c r="D4" s="97"/>
      <c r="E4" s="97"/>
      <c r="F4" s="97"/>
      <c r="G4" s="97"/>
      <c r="H4" s="97"/>
    </row>
    <row r="5" spans="2:16" x14ac:dyDescent="0.25">
      <c r="B5" s="97"/>
      <c r="C5" s="97"/>
      <c r="D5" s="97"/>
      <c r="E5" s="97"/>
      <c r="F5" s="97"/>
      <c r="G5" s="97"/>
      <c r="H5" s="97"/>
    </row>
    <row r="6" spans="2:16" x14ac:dyDescent="0.25">
      <c r="B6" s="97"/>
      <c r="C6" s="97"/>
      <c r="D6" s="97"/>
      <c r="E6" s="97"/>
      <c r="F6" s="97"/>
      <c r="G6" s="97"/>
      <c r="H6" s="97"/>
    </row>
    <row r="7" spans="2:16" ht="51.75" customHeight="1" x14ac:dyDescent="0.25">
      <c r="B7" s="97"/>
      <c r="C7" s="97"/>
      <c r="D7" s="97"/>
      <c r="E7" s="97"/>
      <c r="F7" s="97"/>
      <c r="G7" s="97"/>
      <c r="H7" s="97"/>
    </row>
    <row r="9" spans="2:16" ht="15.75" thickBot="1" x14ac:dyDescent="0.3">
      <c r="C9" s="1" t="s">
        <v>2</v>
      </c>
      <c r="D9" s="1" t="s">
        <v>3</v>
      </c>
      <c r="E9" s="1" t="s">
        <v>10</v>
      </c>
      <c r="F9" s="1"/>
      <c r="G9" s="2" t="s">
        <v>48</v>
      </c>
      <c r="H9" s="2" t="s">
        <v>49</v>
      </c>
      <c r="P9" s="1" t="s">
        <v>11</v>
      </c>
    </row>
    <row r="10" spans="2:16" x14ac:dyDescent="0.25">
      <c r="B10" s="17" t="s">
        <v>43</v>
      </c>
      <c r="C10" s="9"/>
      <c r="D10" s="9"/>
      <c r="E10" s="9"/>
      <c r="F10" s="9"/>
      <c r="G10" s="9"/>
      <c r="H10" s="10"/>
      <c r="P10" s="1"/>
    </row>
    <row r="11" spans="2:16" x14ac:dyDescent="0.25">
      <c r="B11" s="26" t="s">
        <v>63</v>
      </c>
      <c r="C11" s="22"/>
      <c r="D11" s="23" t="s">
        <v>35</v>
      </c>
      <c r="E11" s="23" t="str">
        <f>IF(C11="",D11,C11)</f>
        <v>[TBD]</v>
      </c>
      <c r="F11" s="23"/>
      <c r="G11" s="48"/>
      <c r="H11" s="74"/>
    </row>
    <row r="12" spans="2:16" x14ac:dyDescent="0.25">
      <c r="B12" s="26" t="s">
        <v>64</v>
      </c>
      <c r="C12" s="29"/>
      <c r="D12" s="23" t="s">
        <v>35</v>
      </c>
      <c r="E12" s="23" t="str">
        <f>IF(C12="",D12,C12)</f>
        <v>[TBD]</v>
      </c>
      <c r="F12" s="30"/>
      <c r="G12" s="48" t="s">
        <v>65</v>
      </c>
      <c r="H12" s="74"/>
    </row>
    <row r="13" spans="2:16" x14ac:dyDescent="0.25">
      <c r="B13" s="26" t="s">
        <v>1</v>
      </c>
      <c r="C13" s="22"/>
      <c r="D13" s="23" t="s">
        <v>35</v>
      </c>
      <c r="E13" s="23" t="str">
        <f>IF(C13="",D13,C13)</f>
        <v>[TBD]</v>
      </c>
      <c r="F13" s="30"/>
      <c r="G13" s="47"/>
      <c r="H13" s="63"/>
      <c r="P13" t="s">
        <v>12</v>
      </c>
    </row>
    <row r="14" spans="2:16" x14ac:dyDescent="0.25">
      <c r="B14" s="26" t="s">
        <v>83</v>
      </c>
      <c r="C14" s="29"/>
      <c r="D14" s="30" t="s">
        <v>35</v>
      </c>
      <c r="E14" s="30" t="str">
        <f t="shared" ref="E14:E20" si="0">IF(C14="",D14,C14)</f>
        <v>[TBD]</v>
      </c>
      <c r="F14" s="30"/>
      <c r="G14" s="48"/>
      <c r="H14" s="64"/>
      <c r="P14" t="s">
        <v>95</v>
      </c>
    </row>
    <row r="15" spans="2:16" x14ac:dyDescent="0.25">
      <c r="B15" s="26" t="s">
        <v>84</v>
      </c>
      <c r="C15" s="29"/>
      <c r="D15" s="30" t="s">
        <v>35</v>
      </c>
      <c r="E15" s="30" t="str">
        <f t="shared" si="0"/>
        <v>[TBD]</v>
      </c>
      <c r="F15" s="30"/>
      <c r="G15" s="48"/>
      <c r="H15" s="64"/>
      <c r="P15" t="s">
        <v>13</v>
      </c>
    </row>
    <row r="16" spans="2:16" x14ac:dyDescent="0.25">
      <c r="B16" s="26" t="s">
        <v>85</v>
      </c>
      <c r="C16" s="29"/>
      <c r="D16" s="30" t="s">
        <v>35</v>
      </c>
      <c r="E16" s="30" t="str">
        <f t="shared" si="0"/>
        <v>[TBD]</v>
      </c>
      <c r="F16" s="30"/>
      <c r="G16" s="48"/>
      <c r="H16" s="64"/>
      <c r="P16" t="s">
        <v>14</v>
      </c>
    </row>
    <row r="17" spans="2:16" x14ac:dyDescent="0.25">
      <c r="B17" s="26" t="s">
        <v>86</v>
      </c>
      <c r="C17" s="29"/>
      <c r="D17" s="30" t="s">
        <v>35</v>
      </c>
      <c r="E17" s="30" t="str">
        <f t="shared" si="0"/>
        <v>[TBD]</v>
      </c>
      <c r="F17" s="30"/>
      <c r="G17" s="48" t="s">
        <v>87</v>
      </c>
      <c r="H17" s="64"/>
      <c r="P17" t="s">
        <v>15</v>
      </c>
    </row>
    <row r="18" spans="2:16" ht="45" x14ac:dyDescent="0.25">
      <c r="B18" s="26" t="s">
        <v>37</v>
      </c>
      <c r="C18" s="29"/>
      <c r="D18" s="30" t="s">
        <v>38</v>
      </c>
      <c r="E18" s="30" t="str">
        <f t="shared" si="0"/>
        <v>Assume Creditworthy</v>
      </c>
      <c r="F18" s="30"/>
      <c r="G18" s="48" t="s">
        <v>56</v>
      </c>
      <c r="H18" s="64"/>
    </row>
    <row r="19" spans="2:16" ht="30" x14ac:dyDescent="0.25">
      <c r="B19" s="26" t="s">
        <v>92</v>
      </c>
      <c r="C19" s="29"/>
      <c r="D19" s="30" t="s">
        <v>94</v>
      </c>
      <c r="E19" s="30" t="str">
        <f t="shared" si="0"/>
        <v>NTP</v>
      </c>
      <c r="F19" s="30"/>
      <c r="G19" s="48" t="s">
        <v>93</v>
      </c>
      <c r="H19" s="64"/>
    </row>
    <row r="20" spans="2:16" x14ac:dyDescent="0.25">
      <c r="B20" s="26" t="s">
        <v>88</v>
      </c>
      <c r="C20" s="29"/>
      <c r="D20" s="61">
        <v>43952</v>
      </c>
      <c r="E20" s="61">
        <f t="shared" si="0"/>
        <v>43952</v>
      </c>
      <c r="F20" s="30"/>
      <c r="G20" s="48"/>
      <c r="H20" s="64"/>
    </row>
    <row r="21" spans="2:16" x14ac:dyDescent="0.25">
      <c r="B21" s="26" t="s">
        <v>60</v>
      </c>
      <c r="C21" s="62"/>
      <c r="D21" s="61">
        <v>44013</v>
      </c>
      <c r="E21" s="61">
        <f>IF(C21="",D21,C21)</f>
        <v>44013</v>
      </c>
      <c r="F21" s="30"/>
      <c r="G21" s="48"/>
      <c r="H21" s="64"/>
    </row>
    <row r="22" spans="2:16" x14ac:dyDescent="0.25">
      <c r="B22" s="26" t="s">
        <v>0</v>
      </c>
      <c r="C22" s="32" t="str">
        <f>IF(C21="","",YEAR(C21))</f>
        <v/>
      </c>
      <c r="D22" s="32">
        <v>2020</v>
      </c>
      <c r="E22" s="32">
        <v>2020</v>
      </c>
      <c r="F22" s="32"/>
      <c r="G22" s="48"/>
      <c r="H22" s="64"/>
    </row>
    <row r="23" spans="2:16" ht="15.75" thickBot="1" x14ac:dyDescent="0.3">
      <c r="B23" s="39" t="s">
        <v>66</v>
      </c>
      <c r="C23" s="46"/>
      <c r="D23" s="46">
        <f>ROUNDUP(MONTH(D21)/3,0)</f>
        <v>3</v>
      </c>
      <c r="E23" s="46">
        <f>IF(C21="",D23,C23)</f>
        <v>3</v>
      </c>
      <c r="F23" s="46"/>
      <c r="G23" s="49"/>
      <c r="H23" s="65"/>
    </row>
    <row r="24" spans="2:16" ht="15.75" thickBot="1" x14ac:dyDescent="0.3">
      <c r="B24" s="5"/>
      <c r="C24" s="4"/>
      <c r="D24" s="4"/>
      <c r="E24" s="4"/>
      <c r="F24" s="4"/>
      <c r="G24" s="12"/>
      <c r="H24" s="5"/>
      <c r="P24" s="1" t="s">
        <v>50</v>
      </c>
    </row>
    <row r="25" spans="2:16" x14ac:dyDescent="0.25">
      <c r="B25" s="17" t="s">
        <v>44</v>
      </c>
      <c r="C25" s="9"/>
      <c r="D25" s="9"/>
      <c r="E25" s="9"/>
      <c r="F25" s="9"/>
      <c r="G25" s="15"/>
      <c r="H25" s="10"/>
      <c r="P25" t="s">
        <v>51</v>
      </c>
    </row>
    <row r="26" spans="2:16" x14ac:dyDescent="0.25">
      <c r="B26" s="21" t="s">
        <v>11</v>
      </c>
      <c r="C26" s="22"/>
      <c r="D26" s="23" t="s">
        <v>12</v>
      </c>
      <c r="E26" s="23" t="str">
        <f t="shared" ref="E26:E31" si="1">IF(C26="",D26,C26)</f>
        <v>Rooftop</v>
      </c>
      <c r="F26" s="23"/>
      <c r="G26" s="47"/>
      <c r="H26" s="63"/>
      <c r="P26" s="56" t="s">
        <v>52</v>
      </c>
    </row>
    <row r="27" spans="2:16" x14ac:dyDescent="0.25">
      <c r="B27" s="26" t="s">
        <v>32</v>
      </c>
      <c r="C27" s="27"/>
      <c r="D27" s="28">
        <v>1280</v>
      </c>
      <c r="E27" s="28">
        <f>IF(C27="",D27,C27)</f>
        <v>1280</v>
      </c>
      <c r="F27" s="28"/>
      <c r="G27" s="48"/>
      <c r="H27" s="64"/>
      <c r="P27" s="56"/>
    </row>
    <row r="28" spans="2:16" ht="30" x14ac:dyDescent="0.25">
      <c r="B28" s="43" t="s">
        <v>96</v>
      </c>
      <c r="C28" s="70"/>
      <c r="D28" s="71"/>
      <c r="E28" s="28"/>
      <c r="F28" s="71"/>
      <c r="G28" s="50" t="s">
        <v>97</v>
      </c>
      <c r="H28" s="66"/>
      <c r="P28" s="56"/>
    </row>
    <row r="29" spans="2:16" x14ac:dyDescent="0.25">
      <c r="B29" s="43" t="s">
        <v>99</v>
      </c>
      <c r="C29" s="70"/>
      <c r="D29" s="71"/>
      <c r="E29" s="28"/>
      <c r="F29" s="71"/>
      <c r="G29" s="50" t="s">
        <v>98</v>
      </c>
      <c r="H29" s="66"/>
      <c r="P29" s="56"/>
    </row>
    <row r="30" spans="2:16" x14ac:dyDescent="0.25">
      <c r="B30" s="43" t="s">
        <v>4</v>
      </c>
      <c r="C30" s="70"/>
      <c r="D30" s="71">
        <v>1200</v>
      </c>
      <c r="E30" s="28">
        <f t="shared" si="1"/>
        <v>1200</v>
      </c>
      <c r="F30" s="71"/>
      <c r="G30" s="50"/>
      <c r="H30" s="66"/>
    </row>
    <row r="31" spans="2:16" ht="15.75" thickBot="1" x14ac:dyDescent="0.3">
      <c r="B31" s="39" t="s">
        <v>62</v>
      </c>
      <c r="C31" s="73"/>
      <c r="D31" s="72" t="s">
        <v>61</v>
      </c>
      <c r="E31" s="72" t="str">
        <f t="shared" si="1"/>
        <v>All on Bloomberg "Bankability" List</v>
      </c>
      <c r="F31" s="55"/>
      <c r="G31" s="49"/>
      <c r="H31" s="65"/>
    </row>
    <row r="32" spans="2:16" ht="15.75" thickBot="1" x14ac:dyDescent="0.3">
      <c r="B32" s="5"/>
      <c r="C32" s="4"/>
      <c r="D32" s="6"/>
      <c r="E32" s="6"/>
      <c r="F32" s="6"/>
      <c r="G32" s="12"/>
      <c r="H32" s="5"/>
    </row>
    <row r="33" spans="2:8" x14ac:dyDescent="0.25">
      <c r="B33" s="17" t="s">
        <v>45</v>
      </c>
      <c r="C33" s="9"/>
      <c r="D33" s="9"/>
      <c r="E33" s="9"/>
      <c r="F33" s="9"/>
      <c r="G33" s="15"/>
      <c r="H33" s="10"/>
    </row>
    <row r="34" spans="2:8" ht="23.25" customHeight="1" x14ac:dyDescent="0.25">
      <c r="B34" s="21" t="s">
        <v>5</v>
      </c>
      <c r="C34" s="53"/>
      <c r="D34" s="40">
        <v>1.5</v>
      </c>
      <c r="E34" s="54">
        <f t="shared" ref="E34:E61" si="2">IF(C34="",D34,C34)</f>
        <v>1.5</v>
      </c>
      <c r="F34" s="40"/>
      <c r="G34" s="47" t="s">
        <v>91</v>
      </c>
      <c r="H34" s="63"/>
    </row>
    <row r="35" spans="2:8" x14ac:dyDescent="0.25">
      <c r="B35" s="21" t="s">
        <v>80</v>
      </c>
      <c r="C35" s="53"/>
      <c r="D35" s="40">
        <v>0</v>
      </c>
      <c r="E35" s="54">
        <f t="shared" si="2"/>
        <v>0</v>
      </c>
      <c r="F35" s="40"/>
      <c r="G35" s="47" t="s">
        <v>81</v>
      </c>
      <c r="H35" s="63"/>
    </row>
    <row r="36" spans="2:8" x14ac:dyDescent="0.25">
      <c r="B36" s="26" t="s">
        <v>6</v>
      </c>
      <c r="C36" s="41"/>
      <c r="D36" s="42">
        <v>0</v>
      </c>
      <c r="E36" s="42">
        <f t="shared" si="2"/>
        <v>0</v>
      </c>
      <c r="F36" s="42"/>
      <c r="G36" s="48"/>
      <c r="H36" s="64"/>
    </row>
    <row r="37" spans="2:8" x14ac:dyDescent="0.25">
      <c r="B37" s="26" t="s">
        <v>7</v>
      </c>
      <c r="C37" s="41"/>
      <c r="D37" s="42">
        <v>0</v>
      </c>
      <c r="E37" s="42">
        <f t="shared" si="2"/>
        <v>0</v>
      </c>
      <c r="F37" s="42"/>
      <c r="G37" s="48"/>
      <c r="H37" s="64"/>
    </row>
    <row r="38" spans="2:8" x14ac:dyDescent="0.25">
      <c r="B38" s="26" t="s">
        <v>8</v>
      </c>
      <c r="C38" s="41"/>
      <c r="D38" s="42">
        <v>0</v>
      </c>
      <c r="E38" s="42">
        <f t="shared" si="2"/>
        <v>0</v>
      </c>
      <c r="F38" s="42"/>
      <c r="G38" s="48" t="s">
        <v>53</v>
      </c>
      <c r="H38" s="64"/>
    </row>
    <row r="39" spans="2:8" x14ac:dyDescent="0.25">
      <c r="B39" s="43" t="s">
        <v>9</v>
      </c>
      <c r="C39" s="44"/>
      <c r="D39" s="45">
        <v>0</v>
      </c>
      <c r="E39" s="45">
        <f t="shared" si="2"/>
        <v>0</v>
      </c>
      <c r="F39" s="45"/>
      <c r="G39" s="50" t="s">
        <v>16</v>
      </c>
      <c r="H39" s="66"/>
    </row>
    <row r="40" spans="2:8" x14ac:dyDescent="0.25">
      <c r="B40" s="19" t="s">
        <v>33</v>
      </c>
      <c r="C40" s="7">
        <f>IFERROR(SUM(C34:C39),"N/A")</f>
        <v>0</v>
      </c>
      <c r="D40" s="7">
        <f t="shared" ref="D40:E40" si="3">IFERROR(SUM(D34:D39),0)</f>
        <v>1.5</v>
      </c>
      <c r="E40" s="7">
        <f t="shared" si="3"/>
        <v>1.5</v>
      </c>
      <c r="F40" s="7"/>
      <c r="G40" s="51"/>
      <c r="H40" s="67"/>
    </row>
    <row r="41" spans="2:8" ht="15.75" thickBot="1" x14ac:dyDescent="0.3">
      <c r="B41" s="20" t="s">
        <v>34</v>
      </c>
      <c r="C41" s="14">
        <f>C40*C27*1000</f>
        <v>0</v>
      </c>
      <c r="D41" s="14">
        <f>D40*D27*1000</f>
        <v>1920000</v>
      </c>
      <c r="E41" s="14">
        <f>E40*E27*1000</f>
        <v>1920000</v>
      </c>
      <c r="F41" s="14"/>
      <c r="G41" s="52"/>
      <c r="H41" s="68"/>
    </row>
    <row r="42" spans="2:8" ht="15.75" thickBot="1" x14ac:dyDescent="0.3">
      <c r="B42" s="5"/>
      <c r="C42" s="4"/>
      <c r="D42" s="4"/>
      <c r="E42" s="4"/>
      <c r="F42" s="4"/>
      <c r="G42" s="12"/>
      <c r="H42" s="5"/>
    </row>
    <row r="43" spans="2:8" x14ac:dyDescent="0.25">
      <c r="B43" s="17" t="s">
        <v>46</v>
      </c>
      <c r="C43" s="9"/>
      <c r="D43" s="9"/>
      <c r="E43" s="9"/>
      <c r="F43" s="9"/>
      <c r="G43" s="15"/>
      <c r="H43" s="10"/>
    </row>
    <row r="44" spans="2:8" ht="30" x14ac:dyDescent="0.25">
      <c r="B44" s="21" t="s">
        <v>17</v>
      </c>
      <c r="C44" s="35"/>
      <c r="D44" s="36">
        <v>20</v>
      </c>
      <c r="E44" s="36">
        <f t="shared" si="2"/>
        <v>20</v>
      </c>
      <c r="F44" s="36"/>
      <c r="G44" s="47" t="s">
        <v>36</v>
      </c>
      <c r="H44" s="63"/>
    </row>
    <row r="45" spans="2:8" x14ac:dyDescent="0.25">
      <c r="B45" s="26" t="s">
        <v>18</v>
      </c>
      <c r="C45" s="37"/>
      <c r="D45" s="38">
        <v>0.02</v>
      </c>
      <c r="E45" s="38">
        <f t="shared" si="2"/>
        <v>0.02</v>
      </c>
      <c r="F45" s="38"/>
      <c r="G45" s="48"/>
      <c r="H45" s="64"/>
    </row>
    <row r="46" spans="2:8" x14ac:dyDescent="0.25">
      <c r="B46" s="26" t="s">
        <v>76</v>
      </c>
      <c r="C46" s="83"/>
      <c r="D46" s="84" t="s">
        <v>77</v>
      </c>
      <c r="E46" s="89" t="str">
        <f t="shared" si="2"/>
        <v>PPA</v>
      </c>
      <c r="F46" s="38"/>
      <c r="G46" s="48"/>
      <c r="H46" s="74"/>
    </row>
    <row r="47" spans="2:8" x14ac:dyDescent="0.25">
      <c r="B47" s="58" t="s">
        <v>78</v>
      </c>
      <c r="C47" s="85"/>
      <c r="D47" s="30">
        <v>0</v>
      </c>
      <c r="E47" s="90">
        <f>IF(C47="",D47,C47)</f>
        <v>0</v>
      </c>
      <c r="F47" s="30"/>
      <c r="G47" s="48" t="s">
        <v>19</v>
      </c>
      <c r="H47" s="74"/>
    </row>
    <row r="48" spans="2:8" x14ac:dyDescent="0.25">
      <c r="B48" s="59" t="s">
        <v>79</v>
      </c>
      <c r="C48" s="86"/>
      <c r="D48" s="30">
        <v>0</v>
      </c>
      <c r="E48" s="91">
        <f>IF(C48="",D48,C48)</f>
        <v>0</v>
      </c>
      <c r="F48" s="87"/>
      <c r="G48" s="48" t="s">
        <v>19</v>
      </c>
      <c r="H48" s="88"/>
    </row>
    <row r="49" spans="2:8" x14ac:dyDescent="0.25">
      <c r="B49" s="59" t="s">
        <v>82</v>
      </c>
      <c r="C49" s="86"/>
      <c r="D49" s="87" t="s">
        <v>40</v>
      </c>
      <c r="E49" s="89" t="str">
        <f t="shared" ref="E49" si="4">IF(C49="",D49,C49)</f>
        <v>No</v>
      </c>
      <c r="F49" s="87"/>
      <c r="G49" s="50"/>
      <c r="H49" s="88"/>
    </row>
    <row r="50" spans="2:8" ht="15.75" thickBot="1" x14ac:dyDescent="0.3">
      <c r="B50" s="39" t="s">
        <v>20</v>
      </c>
      <c r="C50" s="24"/>
      <c r="D50" s="25" t="s">
        <v>21</v>
      </c>
      <c r="E50" s="25" t="str">
        <f t="shared" si="2"/>
        <v>Stay with Owner</v>
      </c>
      <c r="F50" s="25"/>
      <c r="G50" s="49"/>
      <c r="H50" s="65"/>
    </row>
    <row r="51" spans="2:8" ht="15.75" thickBot="1" x14ac:dyDescent="0.3">
      <c r="B51" s="5"/>
      <c r="C51" s="4"/>
      <c r="D51" s="4"/>
      <c r="E51" s="4"/>
      <c r="F51" s="4"/>
      <c r="G51" s="12"/>
      <c r="H51" s="5"/>
    </row>
    <row r="52" spans="2:8" x14ac:dyDescent="0.25">
      <c r="B52" s="17" t="s">
        <v>47</v>
      </c>
      <c r="C52" s="9"/>
      <c r="D52" s="9"/>
      <c r="E52" s="9"/>
      <c r="F52" s="9"/>
      <c r="G52" s="15"/>
      <c r="H52" s="10"/>
    </row>
    <row r="53" spans="2:8" x14ac:dyDescent="0.25">
      <c r="B53" s="21" t="s">
        <v>58</v>
      </c>
      <c r="C53" s="22"/>
      <c r="D53" s="23" t="s">
        <v>52</v>
      </c>
      <c r="E53" s="23" t="str">
        <f>IF(C53="",D53,C53)</f>
        <v>Lease</v>
      </c>
      <c r="F53" s="23"/>
      <c r="G53" s="47" t="s">
        <v>57</v>
      </c>
      <c r="H53" s="63"/>
    </row>
    <row r="54" spans="2:8" ht="30" x14ac:dyDescent="0.25">
      <c r="B54" s="21" t="s">
        <v>55</v>
      </c>
      <c r="C54" s="22"/>
      <c r="D54" s="23" t="s">
        <v>22</v>
      </c>
      <c r="E54" s="23" t="str">
        <f>IF(C54="",D54,C54)</f>
        <v>Upon termination of PPA</v>
      </c>
      <c r="F54" s="23"/>
      <c r="G54" s="47" t="s">
        <v>23</v>
      </c>
      <c r="H54" s="63"/>
    </row>
    <row r="55" spans="2:8" x14ac:dyDescent="0.25">
      <c r="B55" s="26" t="s">
        <v>54</v>
      </c>
      <c r="C55" s="27">
        <v>0</v>
      </c>
      <c r="D55" s="28">
        <v>0</v>
      </c>
      <c r="E55" s="28">
        <f t="shared" si="2"/>
        <v>0</v>
      </c>
      <c r="F55" s="28"/>
      <c r="G55" s="48"/>
      <c r="H55" s="64"/>
    </row>
    <row r="56" spans="2:8" x14ac:dyDescent="0.25">
      <c r="B56" s="26" t="s">
        <v>24</v>
      </c>
      <c r="C56" s="29"/>
      <c r="D56" s="30" t="s">
        <v>25</v>
      </c>
      <c r="E56" s="30" t="str">
        <f t="shared" si="2"/>
        <v>PILOT</v>
      </c>
      <c r="F56" s="30"/>
      <c r="G56" s="48"/>
      <c r="H56" s="64"/>
    </row>
    <row r="57" spans="2:8" x14ac:dyDescent="0.25">
      <c r="B57" s="57" t="s">
        <v>26</v>
      </c>
      <c r="C57" s="31"/>
      <c r="D57" s="32"/>
      <c r="E57" s="32">
        <f t="shared" si="2"/>
        <v>0</v>
      </c>
      <c r="F57" s="32"/>
      <c r="G57" s="48"/>
      <c r="H57" s="64"/>
    </row>
    <row r="58" spans="2:8" x14ac:dyDescent="0.25">
      <c r="B58" s="58" t="s">
        <v>27</v>
      </c>
      <c r="C58" s="27"/>
      <c r="D58" s="28">
        <v>7000</v>
      </c>
      <c r="E58" s="28">
        <f t="shared" si="2"/>
        <v>7000</v>
      </c>
      <c r="F58" s="28"/>
      <c r="G58" s="48"/>
      <c r="H58" s="64"/>
    </row>
    <row r="59" spans="2:8" x14ac:dyDescent="0.25">
      <c r="B59" s="57" t="s">
        <v>28</v>
      </c>
      <c r="C59" s="31"/>
      <c r="D59" s="32"/>
      <c r="E59" s="32">
        <f t="shared" si="2"/>
        <v>0</v>
      </c>
      <c r="F59" s="32"/>
      <c r="G59" s="48"/>
      <c r="H59" s="64"/>
    </row>
    <row r="60" spans="2:8" x14ac:dyDescent="0.25">
      <c r="B60" s="58" t="s">
        <v>29</v>
      </c>
      <c r="C60" s="31">
        <v>0</v>
      </c>
      <c r="D60" s="32">
        <v>3.74</v>
      </c>
      <c r="E60" s="32">
        <f t="shared" si="2"/>
        <v>0</v>
      </c>
      <c r="F60" s="32"/>
      <c r="G60" s="48"/>
      <c r="H60" s="64"/>
    </row>
    <row r="61" spans="2:8" ht="30" x14ac:dyDescent="0.25">
      <c r="B61" s="59" t="s">
        <v>30</v>
      </c>
      <c r="C61" s="33">
        <v>0</v>
      </c>
      <c r="D61" s="34">
        <v>0</v>
      </c>
      <c r="E61" s="34">
        <f t="shared" si="2"/>
        <v>0</v>
      </c>
      <c r="F61" s="34"/>
      <c r="G61" s="50"/>
      <c r="H61" s="66"/>
    </row>
    <row r="62" spans="2:8" x14ac:dyDescent="0.25">
      <c r="B62" s="19" t="s">
        <v>31</v>
      </c>
      <c r="C62" s="8">
        <f>IF(C56="PILOT",C58*C27/1000,C41*C60*(1-C61)/1000)</f>
        <v>0</v>
      </c>
      <c r="D62" s="8">
        <f>IF(D56="PILOT",D58*D27/1000,D41*D60*(1-D61)/1000)</f>
        <v>8960</v>
      </c>
      <c r="E62" s="8">
        <f>IF(E56="PILOT",E58*E27/1000,E41*E60*(1-E61)/1000)</f>
        <v>8960</v>
      </c>
      <c r="F62" s="8"/>
      <c r="G62" s="51"/>
      <c r="H62" s="67"/>
    </row>
    <row r="63" spans="2:8" x14ac:dyDescent="0.25">
      <c r="B63" s="18"/>
      <c r="C63" s="11"/>
      <c r="D63" s="11"/>
      <c r="E63" s="11"/>
      <c r="F63" s="11"/>
      <c r="G63" s="13"/>
      <c r="H63" s="69"/>
    </row>
    <row r="64" spans="2:8" x14ac:dyDescent="0.25">
      <c r="B64" s="57" t="s">
        <v>67</v>
      </c>
      <c r="C64" s="27"/>
      <c r="D64" s="76" t="s">
        <v>68</v>
      </c>
      <c r="E64" s="76" t="str">
        <f t="shared" ref="E64:E70" si="5">IF(C64="",D64,C64)</f>
        <v>Other OpEx #1</v>
      </c>
      <c r="F64" s="28"/>
      <c r="G64" s="48"/>
      <c r="H64" s="74"/>
    </row>
    <row r="65" spans="2:8" x14ac:dyDescent="0.25">
      <c r="B65" s="75" t="s">
        <v>69</v>
      </c>
      <c r="C65" s="27"/>
      <c r="D65" s="76">
        <v>0</v>
      </c>
      <c r="E65" s="76">
        <f t="shared" si="5"/>
        <v>0</v>
      </c>
      <c r="F65" s="28"/>
      <c r="G65" s="48"/>
      <c r="H65" s="74"/>
    </row>
    <row r="66" spans="2:8" x14ac:dyDescent="0.25">
      <c r="B66" s="57" t="s">
        <v>70</v>
      </c>
      <c r="C66" s="27"/>
      <c r="D66" s="76" t="s">
        <v>71</v>
      </c>
      <c r="E66" s="76" t="str">
        <f t="shared" si="5"/>
        <v>Other OpEx #2</v>
      </c>
      <c r="F66" s="28"/>
      <c r="G66" s="48"/>
      <c r="H66" s="74"/>
    </row>
    <row r="67" spans="2:8" x14ac:dyDescent="0.25">
      <c r="B67" s="75" t="s">
        <v>69</v>
      </c>
      <c r="C67" s="27"/>
      <c r="D67" s="76">
        <v>0</v>
      </c>
      <c r="E67" s="76">
        <f t="shared" si="5"/>
        <v>0</v>
      </c>
      <c r="F67" s="28"/>
      <c r="G67" s="48"/>
      <c r="H67" s="74"/>
    </row>
    <row r="68" spans="2:8" ht="30" x14ac:dyDescent="0.25">
      <c r="B68" s="92" t="s">
        <v>89</v>
      </c>
      <c r="C68" s="27"/>
      <c r="D68" s="76" t="s">
        <v>90</v>
      </c>
      <c r="E68" s="76" t="str">
        <f t="shared" si="5"/>
        <v>None</v>
      </c>
      <c r="F68" s="28"/>
      <c r="G68" s="48"/>
      <c r="H68" s="74"/>
    </row>
    <row r="69" spans="2:8" ht="30" x14ac:dyDescent="0.25">
      <c r="B69" s="26" t="s">
        <v>39</v>
      </c>
      <c r="C69" s="29"/>
      <c r="D69" s="30" t="s">
        <v>40</v>
      </c>
      <c r="E69" s="30" t="str">
        <f t="shared" si="5"/>
        <v>No</v>
      </c>
      <c r="F69" s="30"/>
      <c r="G69" s="48" t="s">
        <v>59</v>
      </c>
      <c r="H69" s="64"/>
    </row>
    <row r="70" spans="2:8" ht="15.75" thickBot="1" x14ac:dyDescent="0.3">
      <c r="B70" s="60" t="s">
        <v>41</v>
      </c>
      <c r="C70" s="24"/>
      <c r="D70" s="25" t="s">
        <v>42</v>
      </c>
      <c r="E70" s="25" t="str">
        <f t="shared" si="5"/>
        <v>N/A</v>
      </c>
      <c r="F70" s="25"/>
      <c r="G70" s="49"/>
      <c r="H70" s="65"/>
    </row>
    <row r="71" spans="2:8" ht="15.75" thickBot="1" x14ac:dyDescent="0.3">
      <c r="G71" s="16"/>
    </row>
    <row r="72" spans="2:8" x14ac:dyDescent="0.25">
      <c r="B72" s="77" t="s">
        <v>72</v>
      </c>
      <c r="C72" s="9"/>
      <c r="D72" s="9"/>
      <c r="E72" s="9"/>
      <c r="F72" s="9"/>
      <c r="G72" s="15"/>
      <c r="H72" s="10"/>
    </row>
    <row r="73" spans="2:8" ht="30" x14ac:dyDescent="0.25">
      <c r="B73" s="21" t="s">
        <v>73</v>
      </c>
      <c r="C73" s="93"/>
      <c r="D73" s="78">
        <v>0.1</v>
      </c>
      <c r="E73" s="78">
        <f t="shared" ref="E73:E74" si="6">IF(C73="",D73,C73)</f>
        <v>0.1</v>
      </c>
      <c r="F73" s="36"/>
      <c r="G73" s="47" t="s">
        <v>74</v>
      </c>
      <c r="H73" s="79"/>
    </row>
    <row r="74" spans="2:8" ht="15.75" thickBot="1" x14ac:dyDescent="0.3">
      <c r="B74" s="39" t="s">
        <v>75</v>
      </c>
      <c r="C74" s="80"/>
      <c r="D74" s="81">
        <v>0.02</v>
      </c>
      <c r="E74" s="81">
        <f t="shared" si="6"/>
        <v>0.02</v>
      </c>
      <c r="F74" s="81"/>
      <c r="G74" s="49"/>
      <c r="H74" s="82"/>
    </row>
    <row r="75" spans="2:8" x14ac:dyDescent="0.25">
      <c r="G75" s="16"/>
    </row>
    <row r="76" spans="2:8" x14ac:dyDescent="0.25">
      <c r="G76" s="16"/>
    </row>
    <row r="77" spans="2:8" x14ac:dyDescent="0.25">
      <c r="G77" s="16"/>
    </row>
    <row r="78" spans="2:8" x14ac:dyDescent="0.25">
      <c r="G78" s="16"/>
    </row>
    <row r="79" spans="2:8" x14ac:dyDescent="0.25">
      <c r="G79" s="16"/>
    </row>
    <row r="80" spans="2:8" x14ac:dyDescent="0.25">
      <c r="G80" s="16"/>
    </row>
    <row r="81" spans="7:7" x14ac:dyDescent="0.25">
      <c r="G81" s="16"/>
    </row>
    <row r="82" spans="7:7" x14ac:dyDescent="0.25">
      <c r="G82" s="16"/>
    </row>
    <row r="83" spans="7:7" x14ac:dyDescent="0.25">
      <c r="G83" s="16"/>
    </row>
    <row r="84" spans="7:7" x14ac:dyDescent="0.25">
      <c r="G84" s="16"/>
    </row>
    <row r="85" spans="7:7" x14ac:dyDescent="0.25">
      <c r="G85" s="16"/>
    </row>
    <row r="86" spans="7:7" x14ac:dyDescent="0.25">
      <c r="G86" s="16"/>
    </row>
    <row r="87" spans="7:7" x14ac:dyDescent="0.25">
      <c r="G87" s="16"/>
    </row>
    <row r="88" spans="7:7" x14ac:dyDescent="0.25">
      <c r="G88" s="16"/>
    </row>
    <row r="89" spans="7:7" x14ac:dyDescent="0.25">
      <c r="G89" s="16"/>
    </row>
    <row r="90" spans="7:7" x14ac:dyDescent="0.25">
      <c r="G90" s="16"/>
    </row>
    <row r="91" spans="7:7" x14ac:dyDescent="0.25">
      <c r="G91" s="16"/>
    </row>
    <row r="92" spans="7:7" x14ac:dyDescent="0.25">
      <c r="G92" s="16"/>
    </row>
  </sheetData>
  <mergeCells count="2">
    <mergeCell ref="B1:H1"/>
    <mergeCell ref="B2:H7"/>
  </mergeCells>
  <dataValidations count="12">
    <dataValidation type="whole" allowBlank="1" showInputMessage="1" showErrorMessage="1" sqref="C44" xr:uid="{00000000-0002-0000-0000-000000000000}">
      <formula1>1</formula1>
      <formula2>30</formula2>
    </dataValidation>
    <dataValidation type="list" allowBlank="1" showInputMessage="1" showErrorMessage="1" sqref="D69" xr:uid="{00000000-0002-0000-0000-000001000000}">
      <formula1>"Yes, No"</formula1>
    </dataValidation>
    <dataValidation type="list" allowBlank="1" showInputMessage="1" showErrorMessage="1" sqref="C69 C49:D49" xr:uid="{00000000-0002-0000-0000-000002000000}">
      <formula1>"No, Yes"</formula1>
    </dataValidation>
    <dataValidation type="list" allowBlank="1" showInputMessage="1" showErrorMessage="1" sqref="C53:D53" xr:uid="{00000000-0002-0000-0000-000003000000}">
      <formula1>"Purchase, Lease"</formula1>
    </dataValidation>
    <dataValidation type="list" allowBlank="1" showInputMessage="1" showErrorMessage="1" sqref="C56:D56" xr:uid="{00000000-0002-0000-0000-000004000000}">
      <formula1>"PILOT, Use County Rates"</formula1>
    </dataValidation>
    <dataValidation type="list" allowBlank="1" showInputMessage="1" showErrorMessage="1" sqref="C50:D50" xr:uid="{00000000-0002-0000-0000-000005000000}">
      <formula1>"Go to Offtake, Stay with Owner"</formula1>
    </dataValidation>
    <dataValidation type="decimal" allowBlank="1" showInputMessage="1" showErrorMessage="1" sqref="C36:C39 D32:D39 C32:C33 D27:D30 C27 C30" xr:uid="{00000000-0002-0000-0000-000006000000}">
      <formula1>0</formula1>
      <formula2>15000</formula2>
    </dataValidation>
    <dataValidation type="decimal" allowBlank="1" showInputMessage="1" showErrorMessage="1" sqref="C58" xr:uid="{00000000-0002-0000-0000-000007000000}">
      <formula1>0</formula1>
      <formula2>100000</formula2>
    </dataValidation>
    <dataValidation type="whole" allowBlank="1" showInputMessage="1" showErrorMessage="1" sqref="C23" xr:uid="{00000000-0002-0000-0000-000008000000}">
      <formula1>1</formula1>
      <formula2>4</formula2>
    </dataValidation>
    <dataValidation type="list" allowBlank="1" showInputMessage="1" showErrorMessage="1" sqref="C46:D46" xr:uid="{00000000-0002-0000-0000-000009000000}">
      <formula1>"PPA, Lease"</formula1>
    </dataValidation>
    <dataValidation type="list" allowBlank="1" showInputMessage="1" showErrorMessage="1" sqref="C19" xr:uid="{00000000-0002-0000-0000-00000A000000}">
      <formula1>"Pre-NTP (Describe to right), NTP, COD"</formula1>
    </dataValidation>
    <dataValidation type="list" allowBlank="1" showInputMessage="1" showErrorMessage="1" sqref="C26:D26" xr:uid="{00000000-0002-0000-0000-00000B000000}">
      <formula1>$P$13:$P$17</formula1>
    </dataValidation>
  </dataValidation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Request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mpalm</dc:creator>
  <cp:lastModifiedBy>Elisabeth Manville</cp:lastModifiedBy>
  <cp:lastPrinted>2019-09-04T13:16:13Z</cp:lastPrinted>
  <dcterms:created xsi:type="dcterms:W3CDTF">2017-07-31T23:34:40Z</dcterms:created>
  <dcterms:modified xsi:type="dcterms:W3CDTF">2020-02-04T00:16:30Z</dcterms:modified>
</cp:coreProperties>
</file>